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<sst xmlns="http://schemas.openxmlformats.org/spreadsheetml/2006/main" count="50" uniqueCount="43">
  <si>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</si>
  <si>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</si>
  <si>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</si>
  <si>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</si>
  <si>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</si>
  <si>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</si>
  <si>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</si>
  <si>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</si>
  <si>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</si>
  <si>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</si>
  <si>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</si>
  <si>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</si>
  <si>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</si>
  <si>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</si>
  <si>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</si>
  <si>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</si>
  <si>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</si>
  <si>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</si>
  <si>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</si>
  <si>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</si>
  <si>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</si>
  <si>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</si>
  <si>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</si>
  <si>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</si>
  <si>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</si>
  <si>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</si>
  <si>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</si>
  <si>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</si>
  <si>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</si>
  <si>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</si>
  <si>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</si>
  <si>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</si>
  <si>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</si>
  <si>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</si>
  <si>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</si>
  <si>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</si>
  <si>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</si>
  <si>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Ilsington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</si>
  <si>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Devon</t>
    </r>
  </si>
  <si>
    <t>2019/20</t>
  </si>
  <si>
    <t>2020/21</t>
  </si>
  <si>
    <t>In 2020 we paid for a new website £935/ Electric cable in playing field £983/ Lengthsman duties £5044 - all of which were new payments.</t>
  </si>
  <si>
    <t>Extra Payments were received in the form of grants £3,500, VAT refund £3543. More Allotment payments received during the year £483. Outstanding cheques received from previous year £3,400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</si>
</sst>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M19" sqref="M1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38</v>
      </c>
      <c r="C3" s="36"/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33" customHeight="1" thickBot="1">
      <c r="A11" s="45" t="s">
        <v>2</v>
      </c>
      <c r="B11" s="45"/>
      <c r="C11" s="45"/>
      <c r="D11" s="8">
        <v>51397</v>
      </c>
      <c r="F11" s="8">
        <v>49350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37570</v>
      </c>
      <c r="F13" s="8">
        <v>39109</v>
      </c>
      <c r="G13" s="5">
        <f>F13-D13</f>
        <v>1539</v>
      </c>
      <c r="H13" s="6">
        <f>IF((D13&gt;F13),(D13-F13)/D13,IF(D13&lt;F13,-(D13-F13)/D13,IF(D13=F13,0)))</f>
        <v>0.04096353473516103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4.25" customHeight="1" thickBot="1">
      <c r="A15" s="44" t="s">
        <v>3</v>
      </c>
      <c r="B15" s="44"/>
      <c r="C15" s="44"/>
      <c r="D15" s="8">
        <v>13969</v>
      </c>
      <c r="F15" s="8">
        <v>3058</v>
      </c>
      <c r="G15" s="5">
        <f>F15-D15</f>
        <v>-10911</v>
      </c>
      <c r="H15" s="6">
        <f>IF((D15&gt;F15),(D15-F15)/D15,IF(D15&lt;F15,-(D15-F15)/D15,IF(D15=F15,0)))</f>
        <v>0.7810866919607703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9181</v>
      </c>
      <c r="F17" s="8">
        <v>9859</v>
      </c>
      <c r="G17" s="5">
        <f>F17-D17</f>
        <v>678</v>
      </c>
      <c r="H17" s="6">
        <f>IF((D17&gt;F17),(D17-F17)/D17,IF(D17&lt;F17,-(D17-F17)/D17,IF(D17=F17,0)))</f>
        <v>0.07384816468794249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2.25" customHeight="1" thickBot="1">
      <c r="A21" s="44" t="s">
        <v>20</v>
      </c>
      <c r="B21" s="44"/>
      <c r="C21" s="44"/>
      <c r="D21" s="8">
        <v>44405</v>
      </c>
      <c r="F21" s="8">
        <v>37578</v>
      </c>
      <c r="G21" s="5">
        <f>F21-D21</f>
        <v>-6827</v>
      </c>
      <c r="H21" s="6">
        <f>IF((D21&gt;F21),(D21-F21)/D21,IF(D21&lt;F21,-(D21-F21)/D21,IF(D21=F21,0)))</f>
        <v>0.15374394775363134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49350</v>
      </c>
      <c r="F23" s="2">
        <f>F11+F13+F15-F17-F19-F21</f>
        <v>44080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49350</v>
      </c>
      <c r="F26" s="8">
        <v>44080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120863</v>
      </c>
      <c r="F28" s="8">
        <v>102863</v>
      </c>
      <c r="G28" s="5">
        <f>F28-D28</f>
        <v>-18000</v>
      </c>
      <c r="H28" s="6">
        <f>IF((D28&gt;F28),(D28-F28)/D28,IF(D28&lt;F28,-(D28-F28)/D28,IF(D28=F28,0)))</f>
        <v>0.14892895261577158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</cp:lastModifiedBy>
  <cp:lastPrinted>2021-06-22T10:31:12Z</cp:lastPrinted>
  <dcterms:created xsi:type="dcterms:W3CDTF">2012-07-11T10:01:28Z</dcterms:created>
  <dcterms:modified xsi:type="dcterms:W3CDTF">2021-06-22T10:33:06Z</dcterms:modified>
  <cp:category/>
  <cp:version/>
  <cp:contentType/>
  <cp:contentStatus/>
</cp:coreProperties>
</file>